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ea-plaza\AppData\Local\Microsoft\Windows\INetCache\Content.Outlook\9BECBTHN\"/>
    </mc:Choice>
  </mc:AlternateContent>
  <xr:revisionPtr revIDLastSave="0" documentId="13_ncr:1_{AFAF32D7-B2D9-45A0-8291-FA1A612A1BFC}" xr6:coauthVersionLast="47" xr6:coauthVersionMax="47" xr10:uidLastSave="{00000000-0000-0000-0000-000000000000}"/>
  <bookViews>
    <workbookView xWindow="20370" yWindow="-120" windowWidth="20730" windowHeight="11160" tabRatio="598" xr2:uid="{4500DED8-F70A-4466-923A-4BB3D056EC98}"/>
  </bookViews>
  <sheets>
    <sheet name="Línea1" sheetId="3" r:id="rId1"/>
    <sheet name="Línea 2" sheetId="4" r:id="rId2"/>
    <sheet name="Línea 3" sheetId="5" r:id="rId3"/>
    <sheet name="base" sheetId="2" state="hidden" r:id="rId4"/>
  </sheets>
  <definedNames>
    <definedName name="FAM">#REF!</definedName>
    <definedName name="IMP">base!$A$1:$B$3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5" l="1"/>
  <c r="F53" i="5"/>
  <c r="F56" i="5"/>
  <c r="G56" i="5"/>
  <c r="G57" i="5" s="1"/>
  <c r="G37" i="5"/>
  <c r="G28" i="5"/>
  <c r="G23" i="5"/>
  <c r="G15" i="5"/>
  <c r="G9" i="5"/>
  <c r="G6" i="5"/>
  <c r="F11" i="4"/>
  <c r="F15" i="4"/>
  <c r="F19" i="4"/>
  <c r="G23" i="4"/>
  <c r="G20" i="4"/>
  <c r="G15" i="4"/>
  <c r="G9" i="4"/>
  <c r="G7" i="4"/>
  <c r="E8" i="3"/>
  <c r="E7" i="3"/>
  <c r="F11" i="3"/>
  <c r="F10" i="3"/>
  <c r="F9" i="3"/>
  <c r="F8" i="3"/>
  <c r="F7" i="3"/>
  <c r="F11" i="5"/>
  <c r="G11" i="5" s="1"/>
  <c r="F12" i="5"/>
  <c r="G12" i="5" s="1"/>
  <c r="F13" i="5"/>
  <c r="G13" i="5" s="1"/>
  <c r="F14" i="5"/>
  <c r="G14" i="5" s="1"/>
  <c r="F15" i="5"/>
  <c r="F16" i="5"/>
  <c r="G16" i="5" s="1"/>
  <c r="F17" i="5"/>
  <c r="G17" i="5" s="1"/>
  <c r="F18" i="5"/>
  <c r="G18" i="5"/>
  <c r="F19" i="5"/>
  <c r="G19" i="5" s="1"/>
  <c r="F20" i="5"/>
  <c r="G20" i="5" s="1"/>
  <c r="F21" i="5"/>
  <c r="G21" i="5" s="1"/>
  <c r="F22" i="5"/>
  <c r="G22" i="5" s="1"/>
  <c r="F23" i="5"/>
  <c r="F24" i="5"/>
  <c r="G24" i="5" s="1"/>
  <c r="F25" i="5"/>
  <c r="G25" i="5" s="1"/>
  <c r="F26" i="5"/>
  <c r="G26" i="5"/>
  <c r="F27" i="5"/>
  <c r="G27" i="5"/>
  <c r="F28" i="5"/>
  <c r="F29" i="5"/>
  <c r="G29" i="5"/>
  <c r="F30" i="5"/>
  <c r="G30" i="5" s="1"/>
  <c r="F31" i="5"/>
  <c r="G31" i="5" s="1"/>
  <c r="F32" i="5"/>
  <c r="G32" i="5" s="1"/>
  <c r="F33" i="5"/>
  <c r="G33" i="5"/>
  <c r="F34" i="5"/>
  <c r="G34" i="5"/>
  <c r="F35" i="5"/>
  <c r="G35" i="5" s="1"/>
  <c r="F36" i="5"/>
  <c r="G36" i="5" s="1"/>
  <c r="F37" i="5"/>
  <c r="F38" i="5"/>
  <c r="G38" i="5"/>
  <c r="F39" i="5"/>
  <c r="G39" i="5" s="1"/>
  <c r="F40" i="5"/>
  <c r="G40" i="5" s="1"/>
  <c r="F41" i="5"/>
  <c r="G41" i="5" s="1"/>
  <c r="F42" i="5"/>
  <c r="G42" i="5"/>
  <c r="F43" i="5"/>
  <c r="G43" i="5"/>
  <c r="F44" i="5"/>
  <c r="G44" i="5" s="1"/>
  <c r="F45" i="5"/>
  <c r="G45" i="5" s="1"/>
  <c r="F49" i="5"/>
  <c r="G49" i="5" s="1"/>
  <c r="G50" i="5"/>
  <c r="F46" i="5"/>
  <c r="G46" i="5" s="1"/>
  <c r="F47" i="5"/>
  <c r="G47" i="5"/>
  <c r="F48" i="5"/>
  <c r="G48" i="5" s="1"/>
  <c r="F51" i="5"/>
  <c r="G51" i="5" s="1"/>
  <c r="F52" i="5"/>
  <c r="G52" i="5" s="1"/>
  <c r="G53" i="5"/>
  <c r="F54" i="5"/>
  <c r="G54" i="5" s="1"/>
  <c r="F55" i="5"/>
  <c r="G55" i="5" s="1"/>
  <c r="E9" i="3"/>
  <c r="F8" i="4"/>
  <c r="G8" i="4" s="1"/>
  <c r="D55" i="5"/>
  <c r="D56" i="5"/>
  <c r="E10" i="3"/>
  <c r="F20" i="4"/>
  <c r="G19" i="4"/>
  <c r="F18" i="4"/>
  <c r="G18" i="4" s="1"/>
  <c r="F17" i="4"/>
  <c r="G17" i="4" s="1"/>
  <c r="F7" i="5"/>
  <c r="G7" i="5" s="1"/>
  <c r="F8" i="5"/>
  <c r="G8" i="5" s="1"/>
  <c r="F9" i="5"/>
  <c r="F10" i="5"/>
  <c r="G10" i="5" s="1"/>
  <c r="F6" i="5"/>
  <c r="F21" i="4" l="1"/>
  <c r="F9" i="4"/>
  <c r="F10" i="4"/>
  <c r="F12" i="4"/>
  <c r="F13" i="4"/>
  <c r="F14" i="4"/>
  <c r="F16" i="4"/>
  <c r="G21" i="4" l="1"/>
  <c r="G10" i="4" l="1"/>
  <c r="G11" i="4"/>
  <c r="G12" i="4"/>
  <c r="G13" i="4"/>
  <c r="G14" i="4"/>
  <c r="G16" i="4"/>
  <c r="F7" i="4"/>
  <c r="F22" i="4"/>
  <c r="G22" i="4" l="1"/>
</calcChain>
</file>

<file path=xl/sharedStrings.xml><?xml version="1.0" encoding="utf-8"?>
<sst xmlns="http://schemas.openxmlformats.org/spreadsheetml/2006/main" count="176" uniqueCount="94">
  <si>
    <t>Producto</t>
  </si>
  <si>
    <t>IVA</t>
  </si>
  <si>
    <t>Exento</t>
  </si>
  <si>
    <t>-</t>
  </si>
  <si>
    <t>Carteles de Mesa</t>
  </si>
  <si>
    <t xml:space="preserve">Carteles de Locales </t>
  </si>
  <si>
    <t xml:space="preserve">Precio Unitario Neto </t>
  </si>
  <si>
    <t>Precio Unitario con Impuestos</t>
  </si>
  <si>
    <t xml:space="preserve">Monto Total Estimado </t>
  </si>
  <si>
    <t>Cartilla de Delegados/as</t>
  </si>
  <si>
    <t xml:space="preserve">Línea de Productos </t>
  </si>
  <si>
    <t xml:space="preserve">Línea 1 </t>
  </si>
  <si>
    <t>Línea 2</t>
  </si>
  <si>
    <t>Línea 3</t>
  </si>
  <si>
    <t xml:space="preserve">Cantidades Estimadas Totales </t>
  </si>
  <si>
    <t xml:space="preserve">Carteles de Identificación de Vocales </t>
  </si>
  <si>
    <t xml:space="preserve">Padrones Alfabéticos (pendrive) </t>
  </si>
  <si>
    <t xml:space="preserve">Precio Total Estimado </t>
  </si>
  <si>
    <t xml:space="preserve">Monto Total Ofertado </t>
  </si>
  <si>
    <t xml:space="preserve">** Las cantidades descritas en el presente Anexo, son estimativas, por ende, pueden sufrir variaciones al momento de informar la cantidad definitiva.  </t>
  </si>
  <si>
    <t>Cartilla de Mesa Receptora de Sufragio General</t>
  </si>
  <si>
    <t>Ley 18700</t>
  </si>
  <si>
    <t>Fomulario N°030</t>
  </si>
  <si>
    <t>Fomulario N°032</t>
  </si>
  <si>
    <t>Fomulario N°037</t>
  </si>
  <si>
    <t>Fomulario N°037-1</t>
  </si>
  <si>
    <t>Fomulario N°041</t>
  </si>
  <si>
    <t>Fomulario N°041 Extranjero</t>
  </si>
  <si>
    <t>Fomulario N°045</t>
  </si>
  <si>
    <t>Fomulario N°046</t>
  </si>
  <si>
    <t>Fomulario N°046 Extranjero</t>
  </si>
  <si>
    <t>Fomulario N°049</t>
  </si>
  <si>
    <t>Fomulario N°050</t>
  </si>
  <si>
    <t>Fomulario N°051</t>
  </si>
  <si>
    <t>Fomulario N°053</t>
  </si>
  <si>
    <t>Fomulario N°054</t>
  </si>
  <si>
    <t>Fomulario N°054 Extranjero</t>
  </si>
  <si>
    <t>Fomulario N°059-MRS</t>
  </si>
  <si>
    <t>Fomulario N°059-LV</t>
  </si>
  <si>
    <t>Fomulario N°059-CE</t>
  </si>
  <si>
    <t>Fomulario N°059-JE</t>
  </si>
  <si>
    <t>Fomulario N°059- PESE</t>
  </si>
  <si>
    <t>Fomulario N°062</t>
  </si>
  <si>
    <t>Fomulario N°065</t>
  </si>
  <si>
    <t>Hoja de ayuda Escrutinio</t>
  </si>
  <si>
    <t>Fomulario N°029 LV</t>
  </si>
  <si>
    <t>Fomulario N°029 CE</t>
  </si>
  <si>
    <t>Fomulario N°034-A</t>
  </si>
  <si>
    <t>Fomulario N°035</t>
  </si>
  <si>
    <t>Fomulario N°038 y 38 MP</t>
  </si>
  <si>
    <t>Fomulario N°033/33-I</t>
  </si>
  <si>
    <t>Fomulario N°034-B</t>
  </si>
  <si>
    <t>Fomulario N°044</t>
  </si>
  <si>
    <t>Fomulario N°044 Extranjero</t>
  </si>
  <si>
    <t>Fomulario N°036</t>
  </si>
  <si>
    <t>Fomulario N°042 Extranjero</t>
  </si>
  <si>
    <t>Fomulario N°043</t>
  </si>
  <si>
    <t>Fomulario N°043 Extranjero</t>
  </si>
  <si>
    <t>Fomulario N°052</t>
  </si>
  <si>
    <t>Fomulario N°052 Extranjero</t>
  </si>
  <si>
    <t>Formulario de Excusas</t>
  </si>
  <si>
    <t>LÍNEA DE PRODUCTOS N°3: Ley N°18.700; Formularios simples, autocopiativos, prepicados y autocopiativos con prepicados; Trípticos; Infografías.</t>
  </si>
  <si>
    <t>Pack Material Capacitación PESE</t>
  </si>
  <si>
    <t>Credenciales (incluye credencial y portacredencial)</t>
  </si>
  <si>
    <t>Señalética de Salida</t>
  </si>
  <si>
    <t xml:space="preserve">Respetar filas </t>
  </si>
  <si>
    <t>Recinto Penitenciario</t>
  </si>
  <si>
    <t>Cantidades Estimadas Totales *</t>
  </si>
  <si>
    <t xml:space="preserve">* Las cantidades descritas en el presente Anexo, son estimativas, por ende, pueden sufrir variaciones al momento de informar la cantidad definitiva.  </t>
  </si>
  <si>
    <t xml:space="preserve">*Las cantidades descritas en el presente Anexo, son estimativas, por ende, pueden sufrir variaciones al momento de informar la cantidad definitiva.  </t>
  </si>
  <si>
    <t>Cantidades Estimadas Totales*</t>
  </si>
  <si>
    <t>ANEXO N° 4 OFERTA ECONÓMICA</t>
  </si>
  <si>
    <t>Cartilla de Mesa Receptora de Sufragio General Extranjero</t>
  </si>
  <si>
    <t>Señalética de Entrada Tipo 1</t>
  </si>
  <si>
    <t>Señalética de Entrada Tipo 2</t>
  </si>
  <si>
    <t>Paso a Paso</t>
  </si>
  <si>
    <t>Paso a Paso Extranjero</t>
  </si>
  <si>
    <t>Padrones Alfabéticos (por cuadernillo) Encuadernación y Mica</t>
  </si>
  <si>
    <t>Carteles de Urna (blanco)</t>
  </si>
  <si>
    <t>Fomulario N°059-MRS Extranjero</t>
  </si>
  <si>
    <t>Fomulario N°059-LV Extranjero</t>
  </si>
  <si>
    <t>Padrones Alfabéticos (por cuadernillo) Valor de hoja Impresa por Tiro y Retiro**</t>
  </si>
  <si>
    <t>Fomulario N°037 Extranjero</t>
  </si>
  <si>
    <t>Fomulario N°065 Extranjero</t>
  </si>
  <si>
    <t>Fomulario N°034 Extranjero</t>
  </si>
  <si>
    <t>Fomulario N°033/33-I Extranjero</t>
  </si>
  <si>
    <t>Fomulario N°035 Extranjero</t>
  </si>
  <si>
    <t>**El precio de los padrones alfabéticos de tipo cuadernillo será variable, ya que considerará el valor de la encuadernación y mica, más las hojas que contenga cada padrón.</t>
  </si>
  <si>
    <t>Cartilla de Mesa Receptora de Sufragio Personas Privadas de Libertad (PPL)</t>
  </si>
  <si>
    <t>Trípticos</t>
  </si>
  <si>
    <t>Infografías Tipo 1</t>
  </si>
  <si>
    <t>Infografías Tipo 2</t>
  </si>
  <si>
    <t>LÍNEA DE PRODUCTOS N°2:  Padrones Alfabéticos (cuadernillos y pendrive); Afiches (señalética de entrada y salida, respetar filas, punto de prensa y Personas Privados de Libertad); Carteles (Local, Mesa, Vocal y Urna); Pack de Capacitación PESE; Credenciales</t>
  </si>
  <si>
    <t xml:space="preserve">LÍNEA DE PRODUCTOS N°1: Cartillas MRS, Cartillas MRS Extranjero; Cartillas MRS PPL y Cartillas Delegados/as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</si>
</sst>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&quot;$&quot;\ * #,##0.0000_-;\-&quot;$&quot;\ * #,##0.0000_-;_-&quot;$&quot;\ * &quot;-&quot;??_-;_-@_-"/>
    <numFmt numFmtId="167" formatCode="_ &quot;$&quot;* #,##0.00_ ;_ &quot;$&quot;* \-#,##0.00_ ;_ &quot;$&quot;* &quot;-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/>
    <xf numFmtId="165" fontId="0" fillId="2" borderId="1" xfId="0" applyNumberFormat="1" applyFill="1" applyBorder="1"/>
    <xf numFmtId="41" fontId="5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1" fontId="7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1" fontId="6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2" fontId="0" fillId="3" borderId="1" xfId="3" applyFont="1" applyFill="1" applyBorder="1" applyAlignment="1">
      <alignment vertical="center"/>
    </xf>
    <xf numFmtId="42" fontId="6" fillId="3" borderId="1" xfId="3" applyFont="1" applyFill="1" applyBorder="1" applyAlignment="1">
      <alignment vertical="center"/>
    </xf>
    <xf numFmtId="42" fontId="6" fillId="2" borderId="1" xfId="3" applyFont="1" applyFill="1" applyBorder="1" applyAlignment="1">
      <alignment vertical="center"/>
    </xf>
    <xf numFmtId="165" fontId="6" fillId="2" borderId="1" xfId="0" applyNumberFormat="1" applyFont="1" applyFill="1" applyBorder="1"/>
    <xf numFmtId="0" fontId="9" fillId="0" borderId="1" xfId="0" applyFont="1" applyBorder="1" applyAlignment="1">
      <alignment horizontal="left" vertical="center"/>
    </xf>
    <xf numFmtId="165" fontId="6" fillId="2" borderId="1" xfId="1" applyNumberFormat="1" applyFont="1" applyFill="1" applyBorder="1" applyAlignment="1">
      <alignment vertical="center"/>
    </xf>
    <xf numFmtId="42" fontId="6" fillId="3" borderId="1" xfId="3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64" fontId="0" fillId="2" borderId="1" xfId="1" applyFont="1" applyFill="1" applyBorder="1" applyAlignment="1">
      <alignment vertical="center"/>
    </xf>
    <xf numFmtId="164" fontId="6" fillId="2" borderId="1" xfId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67" fontId="6" fillId="2" borderId="1" xfId="3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1" fontId="7" fillId="2" borderId="1" xfId="2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Millares [0]" xfId="2" builtinId="6"/>
    <cellStyle name="Moneda" xfId="1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EC88-13DD-4603-99F1-312DB4743DFE}">
  <sheetPr>
    <tabColor rgb="FFFFFF00"/>
  </sheetPr>
  <dimension ref="A1:G14"/>
  <sheetViews>
    <sheetView tabSelected="1" workbookViewId="0">
      <selection activeCell="A4" sqref="A4"/>
    </sheetView>
  </sheetViews>
  <sheetFormatPr baseColWidth="10" defaultColWidth="11.42578125" defaultRowHeight="15" x14ac:dyDescent="0.25"/>
  <cols>
    <col min="1" max="1" width="9.85546875" style="6" customWidth="1"/>
    <col min="2" max="2" width="71.140625" style="6" customWidth="1"/>
    <col min="3" max="3" width="18.42578125" style="6" customWidth="1"/>
    <col min="4" max="4" width="13.28515625" style="6" customWidth="1"/>
    <col min="5" max="5" width="15.7109375" style="6" customWidth="1"/>
    <col min="6" max="6" width="14.42578125" style="6" customWidth="1"/>
    <col min="7" max="7" width="25.140625" style="6" customWidth="1"/>
    <col min="8" max="16384" width="11.42578125" style="6"/>
  </cols>
  <sheetData>
    <row r="1" spans="1:7" ht="18.75" x14ac:dyDescent="0.25">
      <c r="B1" s="2" t="s">
        <v>71</v>
      </c>
    </row>
    <row r="2" spans="1:7" ht="18.75" x14ac:dyDescent="0.25">
      <c r="B2" s="2"/>
    </row>
    <row r="3" spans="1:7" ht="18.75" customHeight="1" x14ac:dyDescent="0.25">
      <c r="A3" s="31" t="s">
        <v>93</v>
      </c>
      <c r="B3" s="31"/>
      <c r="C3" s="31"/>
      <c r="D3" s="31"/>
      <c r="E3" s="31"/>
      <c r="F3" s="31"/>
      <c r="G3" s="31"/>
    </row>
    <row r="4" spans="1:7" ht="18.75" x14ac:dyDescent="0.25">
      <c r="B4" s="2"/>
    </row>
    <row r="6" spans="1:7" ht="30" x14ac:dyDescent="0.25">
      <c r="A6" s="3" t="s">
        <v>10</v>
      </c>
      <c r="B6" s="3" t="s">
        <v>0</v>
      </c>
      <c r="C6" s="3" t="s">
        <v>14</v>
      </c>
      <c r="D6" s="3" t="s">
        <v>6</v>
      </c>
      <c r="E6" s="3" t="s">
        <v>7</v>
      </c>
      <c r="F6" s="3" t="s">
        <v>17</v>
      </c>
    </row>
    <row r="7" spans="1:7" x14ac:dyDescent="0.25">
      <c r="A7" s="4" t="s">
        <v>11</v>
      </c>
      <c r="B7" s="24" t="s">
        <v>20</v>
      </c>
      <c r="C7" s="9">
        <v>206960</v>
      </c>
      <c r="D7" s="17"/>
      <c r="E7" s="25">
        <f>D7*1.19</f>
        <v>0</v>
      </c>
      <c r="F7" s="5">
        <f>ROUNDUP(E7*C7,0)</f>
        <v>0</v>
      </c>
    </row>
    <row r="8" spans="1:7" x14ac:dyDescent="0.25">
      <c r="A8" s="4" t="s">
        <v>11</v>
      </c>
      <c r="B8" s="24" t="s">
        <v>72</v>
      </c>
      <c r="C8" s="9">
        <v>1620</v>
      </c>
      <c r="D8" s="17"/>
      <c r="E8" s="25">
        <f>D8*1.19</f>
        <v>0</v>
      </c>
      <c r="F8" s="5">
        <f>ROUNDUP(E8*C8,0)</f>
        <v>0</v>
      </c>
    </row>
    <row r="9" spans="1:7" x14ac:dyDescent="0.25">
      <c r="A9" s="4" t="s">
        <v>11</v>
      </c>
      <c r="B9" s="24" t="s">
        <v>88</v>
      </c>
      <c r="C9" s="9">
        <v>170</v>
      </c>
      <c r="D9" s="17"/>
      <c r="E9" s="25">
        <f>D9*1.19</f>
        <v>0</v>
      </c>
      <c r="F9" s="5">
        <f>ROUNDUP(E9*C9,0)</f>
        <v>0</v>
      </c>
    </row>
    <row r="10" spans="1:7" x14ac:dyDescent="0.25">
      <c r="A10" s="4" t="s">
        <v>11</v>
      </c>
      <c r="B10" s="24" t="s">
        <v>9</v>
      </c>
      <c r="C10" s="9">
        <v>3510</v>
      </c>
      <c r="D10" s="17"/>
      <c r="E10" s="25">
        <f t="shared" ref="E10" si="0">D10*1.19</f>
        <v>0</v>
      </c>
      <c r="F10" s="5">
        <f>ROUNDUP(E10*C10,0)</f>
        <v>0</v>
      </c>
    </row>
    <row r="11" spans="1:7" x14ac:dyDescent="0.25">
      <c r="A11" s="32" t="s">
        <v>18</v>
      </c>
      <c r="B11" s="32"/>
      <c r="C11" s="32"/>
      <c r="D11" s="32"/>
      <c r="E11" s="32"/>
      <c r="F11" s="8">
        <f>SUM(F7:F10)</f>
        <v>0</v>
      </c>
    </row>
    <row r="13" spans="1:7" x14ac:dyDescent="0.25">
      <c r="A13" s="7"/>
    </row>
    <row r="14" spans="1:7" x14ac:dyDescent="0.25">
      <c r="A14" s="7" t="s">
        <v>19</v>
      </c>
    </row>
  </sheetData>
  <mergeCells count="2">
    <mergeCell ref="A3:G3"/>
    <mergeCell ref="A11:E11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C9E3-8E0B-48E6-8734-C2D8A1C1A5A4}">
  <sheetPr>
    <tabColor rgb="FF92D050"/>
  </sheetPr>
  <dimension ref="A1:G26"/>
  <sheetViews>
    <sheetView zoomScaleNormal="100" workbookViewId="0"/>
  </sheetViews>
  <sheetFormatPr baseColWidth="10" defaultColWidth="11.42578125" defaultRowHeight="15" x14ac:dyDescent="0.25"/>
  <cols>
    <col min="1" max="2" width="11.42578125" style="6"/>
    <col min="3" max="3" width="70.140625" style="6" customWidth="1"/>
    <col min="4" max="5" width="11.42578125" style="6"/>
    <col min="6" max="6" width="13.140625" style="6" customWidth="1"/>
    <col min="7" max="7" width="12.85546875" style="6" customWidth="1"/>
    <col min="8" max="8" width="22.7109375" style="6" customWidth="1"/>
    <col min="9" max="16384" width="11.42578125" style="6"/>
  </cols>
  <sheetData>
    <row r="1" spans="2:7" ht="18.75" x14ac:dyDescent="0.25">
      <c r="C1" s="2" t="s">
        <v>71</v>
      </c>
    </row>
    <row r="2" spans="2:7" ht="18.75" x14ac:dyDescent="0.25">
      <c r="C2" s="2"/>
    </row>
    <row r="3" spans="2:7" ht="43.5" customHeight="1" x14ac:dyDescent="0.25">
      <c r="B3" s="33" t="s">
        <v>92</v>
      </c>
      <c r="C3" s="33"/>
      <c r="D3" s="33"/>
      <c r="E3" s="33"/>
      <c r="F3" s="33"/>
      <c r="G3" s="33"/>
    </row>
    <row r="4" spans="2:7" ht="18.75" x14ac:dyDescent="0.25">
      <c r="C4" s="2"/>
    </row>
    <row r="6" spans="2:7" ht="45" x14ac:dyDescent="0.25">
      <c r="B6" s="3" t="s">
        <v>10</v>
      </c>
      <c r="C6" s="3" t="s">
        <v>0</v>
      </c>
      <c r="D6" s="29" t="s">
        <v>70</v>
      </c>
      <c r="E6" s="3" t="s">
        <v>6</v>
      </c>
      <c r="F6" s="3" t="s">
        <v>7</v>
      </c>
      <c r="G6" s="3" t="s">
        <v>8</v>
      </c>
    </row>
    <row r="7" spans="2:7" x14ac:dyDescent="0.25">
      <c r="B7" s="10" t="s">
        <v>12</v>
      </c>
      <c r="C7" s="21" t="s">
        <v>77</v>
      </c>
      <c r="D7" s="30">
        <v>9778</v>
      </c>
      <c r="E7" s="23">
        <v>0</v>
      </c>
      <c r="F7" s="26">
        <f t="shared" ref="F7:F16" si="0">E7*1.19</f>
        <v>0</v>
      </c>
      <c r="G7" s="22">
        <f>ROUNDUP(F7*D7,0)</f>
        <v>0</v>
      </c>
    </row>
    <row r="8" spans="2:7" x14ac:dyDescent="0.25">
      <c r="B8" s="10" t="s">
        <v>12</v>
      </c>
      <c r="C8" s="21" t="s">
        <v>81</v>
      </c>
      <c r="D8" s="30">
        <v>1800000</v>
      </c>
      <c r="E8" s="23">
        <v>0</v>
      </c>
      <c r="F8" s="26">
        <f>E8*1.19</f>
        <v>0</v>
      </c>
      <c r="G8" s="22">
        <f t="shared" ref="G8:G16" si="1">ROUNDUP(F8*D8,0)</f>
        <v>0</v>
      </c>
    </row>
    <row r="9" spans="2:7" x14ac:dyDescent="0.25">
      <c r="B9" s="10" t="s">
        <v>12</v>
      </c>
      <c r="C9" s="21" t="s">
        <v>16</v>
      </c>
      <c r="D9" s="30">
        <v>3137</v>
      </c>
      <c r="E9" s="23">
        <v>0</v>
      </c>
      <c r="F9" s="27">
        <f t="shared" si="0"/>
        <v>0</v>
      </c>
      <c r="G9" s="22">
        <f>ROUNDUP(F9*D9,0)</f>
        <v>0</v>
      </c>
    </row>
    <row r="10" spans="2:7" x14ac:dyDescent="0.25">
      <c r="B10" s="10" t="s">
        <v>12</v>
      </c>
      <c r="C10" s="21" t="s">
        <v>73</v>
      </c>
      <c r="D10" s="30">
        <v>3019</v>
      </c>
      <c r="E10" s="23">
        <v>0</v>
      </c>
      <c r="F10" s="27">
        <f t="shared" si="0"/>
        <v>0</v>
      </c>
      <c r="G10" s="22">
        <f t="shared" si="1"/>
        <v>0</v>
      </c>
    </row>
    <row r="11" spans="2:7" x14ac:dyDescent="0.25">
      <c r="B11" s="10" t="s">
        <v>12</v>
      </c>
      <c r="C11" s="21" t="s">
        <v>74</v>
      </c>
      <c r="D11" s="30">
        <v>3019</v>
      </c>
      <c r="E11" s="23">
        <v>0</v>
      </c>
      <c r="F11" s="27">
        <f>E11*1.19</f>
        <v>0</v>
      </c>
      <c r="G11" s="22">
        <f t="shared" si="1"/>
        <v>0</v>
      </c>
    </row>
    <row r="12" spans="2:7" x14ac:dyDescent="0.25">
      <c r="B12" s="10" t="s">
        <v>12</v>
      </c>
      <c r="C12" s="21" t="s">
        <v>64</v>
      </c>
      <c r="D12" s="30">
        <v>12076</v>
      </c>
      <c r="E12" s="23">
        <v>0</v>
      </c>
      <c r="F12" s="27">
        <f t="shared" si="0"/>
        <v>0</v>
      </c>
      <c r="G12" s="22">
        <f t="shared" si="1"/>
        <v>0</v>
      </c>
    </row>
    <row r="13" spans="2:7" x14ac:dyDescent="0.25">
      <c r="B13" s="10" t="s">
        <v>12</v>
      </c>
      <c r="C13" s="21" t="s">
        <v>65</v>
      </c>
      <c r="D13" s="30">
        <v>6036</v>
      </c>
      <c r="E13" s="23">
        <v>0</v>
      </c>
      <c r="F13" s="27">
        <f t="shared" si="0"/>
        <v>0</v>
      </c>
      <c r="G13" s="22">
        <f t="shared" si="1"/>
        <v>0</v>
      </c>
    </row>
    <row r="14" spans="2:7" x14ac:dyDescent="0.25">
      <c r="B14" s="10" t="s">
        <v>12</v>
      </c>
      <c r="C14" s="21" t="s">
        <v>75</v>
      </c>
      <c r="D14" s="30">
        <v>6036</v>
      </c>
      <c r="E14" s="23">
        <v>0</v>
      </c>
      <c r="F14" s="27">
        <f t="shared" si="0"/>
        <v>0</v>
      </c>
      <c r="G14" s="22">
        <f t="shared" si="1"/>
        <v>0</v>
      </c>
    </row>
    <row r="15" spans="2:7" x14ac:dyDescent="0.25">
      <c r="B15" s="10" t="s">
        <v>12</v>
      </c>
      <c r="C15" s="21" t="s">
        <v>76</v>
      </c>
      <c r="D15" s="30">
        <v>120</v>
      </c>
      <c r="E15" s="23">
        <v>0</v>
      </c>
      <c r="F15" s="27">
        <f>E15*1.19</f>
        <v>0</v>
      </c>
      <c r="G15" s="22">
        <f>ROUNDUP(F15*D15,0)</f>
        <v>0</v>
      </c>
    </row>
    <row r="16" spans="2:7" x14ac:dyDescent="0.25">
      <c r="B16" s="10" t="s">
        <v>12</v>
      </c>
      <c r="C16" s="21" t="s">
        <v>66</v>
      </c>
      <c r="D16" s="30">
        <v>60</v>
      </c>
      <c r="E16" s="23">
        <v>0</v>
      </c>
      <c r="F16" s="27">
        <f t="shared" si="0"/>
        <v>0</v>
      </c>
      <c r="G16" s="22">
        <f t="shared" si="1"/>
        <v>0</v>
      </c>
    </row>
    <row r="17" spans="1:7" x14ac:dyDescent="0.25">
      <c r="B17" s="10" t="s">
        <v>12</v>
      </c>
      <c r="C17" s="21" t="s">
        <v>4</v>
      </c>
      <c r="D17" s="30">
        <v>84710</v>
      </c>
      <c r="E17" s="23">
        <v>0</v>
      </c>
      <c r="F17" s="27">
        <f t="shared" ref="F17:F18" si="2">E17*1.19</f>
        <v>0</v>
      </c>
      <c r="G17" s="22">
        <f t="shared" ref="G17:G19" si="3">ROUNDUP(F17*D17,0)</f>
        <v>0</v>
      </c>
    </row>
    <row r="18" spans="1:7" x14ac:dyDescent="0.25">
      <c r="B18" s="10" t="s">
        <v>12</v>
      </c>
      <c r="C18" s="21" t="s">
        <v>15</v>
      </c>
      <c r="D18" s="30">
        <v>42410</v>
      </c>
      <c r="E18" s="23">
        <v>0</v>
      </c>
      <c r="F18" s="27">
        <f t="shared" si="2"/>
        <v>0</v>
      </c>
      <c r="G18" s="22">
        <f t="shared" si="3"/>
        <v>0</v>
      </c>
    </row>
    <row r="19" spans="1:7" x14ac:dyDescent="0.25">
      <c r="B19" s="10" t="s">
        <v>12</v>
      </c>
      <c r="C19" s="21" t="s">
        <v>5</v>
      </c>
      <c r="D19" s="30">
        <v>16554</v>
      </c>
      <c r="E19" s="23">
        <v>0</v>
      </c>
      <c r="F19" s="27">
        <f>E19*1.19</f>
        <v>0</v>
      </c>
      <c r="G19" s="22">
        <f t="shared" si="3"/>
        <v>0</v>
      </c>
    </row>
    <row r="20" spans="1:7" x14ac:dyDescent="0.25">
      <c r="B20" s="10" t="s">
        <v>12</v>
      </c>
      <c r="C20" s="21" t="s">
        <v>78</v>
      </c>
      <c r="D20" s="30">
        <v>84710</v>
      </c>
      <c r="E20" s="23">
        <v>0</v>
      </c>
      <c r="F20" s="27">
        <f>E20*1.19</f>
        <v>0</v>
      </c>
      <c r="G20" s="22">
        <f>ROUNDUP(F20*D20,0)</f>
        <v>0</v>
      </c>
    </row>
    <row r="21" spans="1:7" x14ac:dyDescent="0.25">
      <c r="B21" s="10" t="s">
        <v>12</v>
      </c>
      <c r="C21" s="21" t="s">
        <v>62</v>
      </c>
      <c r="D21" s="30">
        <v>3320</v>
      </c>
      <c r="E21" s="23">
        <v>0</v>
      </c>
      <c r="F21" s="27">
        <f>E21*1.19</f>
        <v>0</v>
      </c>
      <c r="G21" s="22">
        <f>ROUNDUP(F21*D21,0)</f>
        <v>0</v>
      </c>
    </row>
    <row r="22" spans="1:7" x14ac:dyDescent="0.25">
      <c r="B22" s="10" t="s">
        <v>12</v>
      </c>
      <c r="C22" s="21" t="s">
        <v>63</v>
      </c>
      <c r="D22" s="30">
        <v>39320</v>
      </c>
      <c r="E22" s="23">
        <v>0</v>
      </c>
      <c r="F22" s="27">
        <f t="shared" ref="F22" si="4">E22*1.19</f>
        <v>0</v>
      </c>
      <c r="G22" s="22">
        <f t="shared" ref="G22" si="5">ROUNDUP(F22*D22,0)</f>
        <v>0</v>
      </c>
    </row>
    <row r="23" spans="1:7" x14ac:dyDescent="0.25">
      <c r="B23" s="34" t="s">
        <v>18</v>
      </c>
      <c r="C23" s="34"/>
      <c r="D23" s="34"/>
      <c r="E23" s="34"/>
      <c r="F23" s="34"/>
      <c r="G23" s="20">
        <f>SUM(G7:G22)</f>
        <v>0</v>
      </c>
    </row>
    <row r="24" spans="1:7" x14ac:dyDescent="0.25">
      <c r="A24" s="7"/>
    </row>
    <row r="25" spans="1:7" x14ac:dyDescent="0.25">
      <c r="A25" s="7" t="s">
        <v>69</v>
      </c>
    </row>
    <row r="26" spans="1:7" x14ac:dyDescent="0.25">
      <c r="A26" s="7" t="s">
        <v>87</v>
      </c>
    </row>
  </sheetData>
  <mergeCells count="2">
    <mergeCell ref="B3:G3"/>
    <mergeCell ref="B23:F23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B45A-9F89-491A-8817-A8C94A4F4293}">
  <sheetPr>
    <tabColor rgb="FF00B0F0"/>
  </sheetPr>
  <dimension ref="A1:G60"/>
  <sheetViews>
    <sheetView workbookViewId="0"/>
  </sheetViews>
  <sheetFormatPr baseColWidth="10" defaultColWidth="11.42578125" defaultRowHeight="15" x14ac:dyDescent="0.25"/>
  <cols>
    <col min="1" max="2" width="11.42578125" style="6"/>
    <col min="3" max="3" width="40.28515625" style="6" bestFit="1" customWidth="1"/>
    <col min="4" max="4" width="12.140625" style="6" customWidth="1"/>
    <col min="5" max="5" width="11.28515625" style="6" customWidth="1"/>
    <col min="6" max="6" width="11.85546875" style="6" bestFit="1" customWidth="1"/>
    <col min="7" max="7" width="13" style="6" bestFit="1" customWidth="1"/>
    <col min="8" max="16384" width="11.42578125" style="6"/>
  </cols>
  <sheetData>
    <row r="1" spans="2:7" ht="18.75" x14ac:dyDescent="0.25">
      <c r="C1" s="2" t="s">
        <v>71</v>
      </c>
    </row>
    <row r="2" spans="2:7" ht="18.75" x14ac:dyDescent="0.25">
      <c r="C2" s="2"/>
    </row>
    <row r="3" spans="2:7" ht="29.25" customHeight="1" x14ac:dyDescent="0.25">
      <c r="B3" s="33" t="s">
        <v>61</v>
      </c>
      <c r="C3" s="33"/>
      <c r="D3" s="33"/>
      <c r="E3" s="33"/>
      <c r="F3" s="33"/>
      <c r="G3" s="33"/>
    </row>
    <row r="5" spans="2:7" ht="45" x14ac:dyDescent="0.25">
      <c r="B5" s="3" t="s">
        <v>10</v>
      </c>
      <c r="C5" s="3" t="s">
        <v>0</v>
      </c>
      <c r="D5" s="3" t="s">
        <v>67</v>
      </c>
      <c r="E5" s="15" t="s">
        <v>6</v>
      </c>
      <c r="F5" s="3" t="s">
        <v>7</v>
      </c>
      <c r="G5" s="3" t="s">
        <v>8</v>
      </c>
    </row>
    <row r="6" spans="2:7" x14ac:dyDescent="0.25">
      <c r="B6" s="10" t="s">
        <v>13</v>
      </c>
      <c r="C6" s="21" t="s">
        <v>21</v>
      </c>
      <c r="D6" s="11">
        <v>46260</v>
      </c>
      <c r="E6" s="18">
        <v>0</v>
      </c>
      <c r="F6" s="28">
        <f>E6*1.19</f>
        <v>0</v>
      </c>
      <c r="G6" s="19">
        <f>ROUNDUP(F6*D6,0)</f>
        <v>0</v>
      </c>
    </row>
    <row r="7" spans="2:7" x14ac:dyDescent="0.25">
      <c r="B7" s="10" t="s">
        <v>13</v>
      </c>
      <c r="C7" s="16" t="s">
        <v>22</v>
      </c>
      <c r="D7" s="11">
        <v>6390</v>
      </c>
      <c r="E7" s="18">
        <v>0</v>
      </c>
      <c r="F7" s="28">
        <f t="shared" ref="F7:F10" si="0">E7*1.19</f>
        <v>0</v>
      </c>
      <c r="G7" s="19">
        <f t="shared" ref="G7:G10" si="1">ROUNDUP(F7*D7,0)</f>
        <v>0</v>
      </c>
    </row>
    <row r="8" spans="2:7" x14ac:dyDescent="0.25">
      <c r="B8" s="10" t="s">
        <v>13</v>
      </c>
      <c r="C8" s="16" t="s">
        <v>23</v>
      </c>
      <c r="D8" s="11">
        <v>337160</v>
      </c>
      <c r="E8" s="18">
        <v>0</v>
      </c>
      <c r="F8" s="28">
        <f t="shared" si="0"/>
        <v>0</v>
      </c>
      <c r="G8" s="19">
        <f t="shared" si="1"/>
        <v>0</v>
      </c>
    </row>
    <row r="9" spans="2:7" x14ac:dyDescent="0.25">
      <c r="B9" s="10" t="s">
        <v>13</v>
      </c>
      <c r="C9" s="16" t="s">
        <v>24</v>
      </c>
      <c r="D9" s="11">
        <v>41910</v>
      </c>
      <c r="E9" s="18">
        <v>0</v>
      </c>
      <c r="F9" s="28">
        <f t="shared" si="0"/>
        <v>0</v>
      </c>
      <c r="G9" s="19">
        <f>ROUNDUP(F9*D9,0)</f>
        <v>0</v>
      </c>
    </row>
    <row r="10" spans="2:7" x14ac:dyDescent="0.25">
      <c r="B10" s="10" t="s">
        <v>13</v>
      </c>
      <c r="C10" s="16" t="s">
        <v>25</v>
      </c>
      <c r="D10" s="11">
        <v>41910</v>
      </c>
      <c r="E10" s="18">
        <v>0</v>
      </c>
      <c r="F10" s="28">
        <f t="shared" si="0"/>
        <v>0</v>
      </c>
      <c r="G10" s="19">
        <f t="shared" si="1"/>
        <v>0</v>
      </c>
    </row>
    <row r="11" spans="2:7" x14ac:dyDescent="0.25">
      <c r="B11" s="10" t="s">
        <v>13</v>
      </c>
      <c r="C11" s="16" t="s">
        <v>82</v>
      </c>
      <c r="D11" s="11">
        <v>500</v>
      </c>
      <c r="E11" s="18">
        <v>0</v>
      </c>
      <c r="F11" s="28">
        <f t="shared" ref="F11:F55" si="2">E11*1.19</f>
        <v>0</v>
      </c>
      <c r="G11" s="19">
        <f t="shared" ref="G11:G55" si="3">ROUNDUP(F11*D11,0)</f>
        <v>0</v>
      </c>
    </row>
    <row r="12" spans="2:7" x14ac:dyDescent="0.25">
      <c r="B12" s="10" t="s">
        <v>13</v>
      </c>
      <c r="C12" s="16" t="s">
        <v>26</v>
      </c>
      <c r="D12" s="11">
        <v>6390</v>
      </c>
      <c r="E12" s="18">
        <v>0</v>
      </c>
      <c r="F12" s="28">
        <f t="shared" si="2"/>
        <v>0</v>
      </c>
      <c r="G12" s="19">
        <f t="shared" si="3"/>
        <v>0</v>
      </c>
    </row>
    <row r="13" spans="2:7" x14ac:dyDescent="0.25">
      <c r="B13" s="10" t="s">
        <v>13</v>
      </c>
      <c r="C13" s="16" t="s">
        <v>27</v>
      </c>
      <c r="D13" s="11">
        <v>260</v>
      </c>
      <c r="E13" s="18">
        <v>0</v>
      </c>
      <c r="F13" s="28">
        <f t="shared" si="2"/>
        <v>0</v>
      </c>
      <c r="G13" s="19">
        <f t="shared" si="3"/>
        <v>0</v>
      </c>
    </row>
    <row r="14" spans="2:7" x14ac:dyDescent="0.25">
      <c r="B14" s="10" t="s">
        <v>13</v>
      </c>
      <c r="C14" s="16" t="s">
        <v>28</v>
      </c>
      <c r="D14" s="11">
        <v>960</v>
      </c>
      <c r="E14" s="18">
        <v>0</v>
      </c>
      <c r="F14" s="28">
        <f t="shared" si="2"/>
        <v>0</v>
      </c>
      <c r="G14" s="19">
        <f t="shared" si="3"/>
        <v>0</v>
      </c>
    </row>
    <row r="15" spans="2:7" x14ac:dyDescent="0.25">
      <c r="B15" s="10" t="s">
        <v>13</v>
      </c>
      <c r="C15" s="16" t="s">
        <v>29</v>
      </c>
      <c r="D15" s="11">
        <v>6400</v>
      </c>
      <c r="E15" s="18">
        <v>0</v>
      </c>
      <c r="F15" s="28">
        <f t="shared" si="2"/>
        <v>0</v>
      </c>
      <c r="G15" s="19">
        <f>ROUNDUP(F15*D15,0)</f>
        <v>0</v>
      </c>
    </row>
    <row r="16" spans="2:7" x14ac:dyDescent="0.25">
      <c r="B16" s="10" t="s">
        <v>13</v>
      </c>
      <c r="C16" s="16" t="s">
        <v>30</v>
      </c>
      <c r="D16" s="11">
        <v>260</v>
      </c>
      <c r="E16" s="18">
        <v>0</v>
      </c>
      <c r="F16" s="28">
        <f t="shared" si="2"/>
        <v>0</v>
      </c>
      <c r="G16" s="19">
        <f t="shared" si="3"/>
        <v>0</v>
      </c>
    </row>
    <row r="17" spans="2:7" x14ac:dyDescent="0.25">
      <c r="B17" s="10" t="s">
        <v>13</v>
      </c>
      <c r="C17" s="16" t="s">
        <v>31</v>
      </c>
      <c r="D17" s="11">
        <v>960</v>
      </c>
      <c r="E17" s="18">
        <v>0</v>
      </c>
      <c r="F17" s="28">
        <f t="shared" si="2"/>
        <v>0</v>
      </c>
      <c r="G17" s="19">
        <f t="shared" si="3"/>
        <v>0</v>
      </c>
    </row>
    <row r="18" spans="2:7" x14ac:dyDescent="0.25">
      <c r="B18" s="10" t="s">
        <v>13</v>
      </c>
      <c r="C18" s="16" t="s">
        <v>32</v>
      </c>
      <c r="D18" s="11">
        <v>510</v>
      </c>
      <c r="E18" s="18">
        <v>0</v>
      </c>
      <c r="F18" s="28">
        <f t="shared" si="2"/>
        <v>0</v>
      </c>
      <c r="G18" s="19">
        <f t="shared" si="3"/>
        <v>0</v>
      </c>
    </row>
    <row r="19" spans="2:7" x14ac:dyDescent="0.25">
      <c r="B19" s="10" t="s">
        <v>13</v>
      </c>
      <c r="C19" s="16" t="s">
        <v>33</v>
      </c>
      <c r="D19" s="11">
        <v>440</v>
      </c>
      <c r="E19" s="18">
        <v>0</v>
      </c>
      <c r="F19" s="28">
        <f t="shared" si="2"/>
        <v>0</v>
      </c>
      <c r="G19" s="19">
        <f t="shared" si="3"/>
        <v>0</v>
      </c>
    </row>
    <row r="20" spans="2:7" x14ac:dyDescent="0.25">
      <c r="B20" s="10" t="s">
        <v>13</v>
      </c>
      <c r="C20" s="16" t="s">
        <v>34</v>
      </c>
      <c r="D20" s="11">
        <v>4460</v>
      </c>
      <c r="E20" s="18">
        <v>0</v>
      </c>
      <c r="F20" s="28">
        <f t="shared" si="2"/>
        <v>0</v>
      </c>
      <c r="G20" s="19">
        <f t="shared" si="3"/>
        <v>0</v>
      </c>
    </row>
    <row r="21" spans="2:7" x14ac:dyDescent="0.25">
      <c r="B21" s="10" t="s">
        <v>13</v>
      </c>
      <c r="C21" s="16" t="s">
        <v>35</v>
      </c>
      <c r="D21" s="11">
        <v>41910</v>
      </c>
      <c r="E21" s="18">
        <v>0</v>
      </c>
      <c r="F21" s="28">
        <f t="shared" si="2"/>
        <v>0</v>
      </c>
      <c r="G21" s="19">
        <f t="shared" si="3"/>
        <v>0</v>
      </c>
    </row>
    <row r="22" spans="2:7" x14ac:dyDescent="0.25">
      <c r="B22" s="10" t="s">
        <v>13</v>
      </c>
      <c r="C22" s="12" t="s">
        <v>36</v>
      </c>
      <c r="D22" s="11">
        <v>500</v>
      </c>
      <c r="E22" s="18">
        <v>0</v>
      </c>
      <c r="F22" s="28">
        <f t="shared" si="2"/>
        <v>0</v>
      </c>
      <c r="G22" s="19">
        <f t="shared" si="3"/>
        <v>0</v>
      </c>
    </row>
    <row r="23" spans="2:7" x14ac:dyDescent="0.25">
      <c r="B23" s="10" t="s">
        <v>13</v>
      </c>
      <c r="C23" s="12" t="s">
        <v>37</v>
      </c>
      <c r="D23" s="11">
        <v>83720</v>
      </c>
      <c r="E23" s="18">
        <v>0</v>
      </c>
      <c r="F23" s="28">
        <f t="shared" si="2"/>
        <v>0</v>
      </c>
      <c r="G23" s="19">
        <f>ROUNDUP(F23*D23,0)</f>
        <v>0</v>
      </c>
    </row>
    <row r="24" spans="2:7" x14ac:dyDescent="0.25">
      <c r="B24" s="10" t="s">
        <v>13</v>
      </c>
      <c r="C24" s="12" t="s">
        <v>79</v>
      </c>
      <c r="D24" s="11">
        <v>990</v>
      </c>
      <c r="E24" s="18">
        <v>0</v>
      </c>
      <c r="F24" s="28">
        <f t="shared" si="2"/>
        <v>0</v>
      </c>
      <c r="G24" s="19">
        <f t="shared" si="3"/>
        <v>0</v>
      </c>
    </row>
    <row r="25" spans="2:7" x14ac:dyDescent="0.25">
      <c r="B25" s="10" t="s">
        <v>13</v>
      </c>
      <c r="C25" s="12" t="s">
        <v>38</v>
      </c>
      <c r="D25" s="11">
        <v>6390</v>
      </c>
      <c r="E25" s="18">
        <v>0</v>
      </c>
      <c r="F25" s="28">
        <f t="shared" si="2"/>
        <v>0</v>
      </c>
      <c r="G25" s="19">
        <f t="shared" si="3"/>
        <v>0</v>
      </c>
    </row>
    <row r="26" spans="2:7" x14ac:dyDescent="0.25">
      <c r="B26" s="10" t="s">
        <v>13</v>
      </c>
      <c r="C26" s="12" t="s">
        <v>80</v>
      </c>
      <c r="D26" s="11">
        <v>260</v>
      </c>
      <c r="E26" s="18">
        <v>0</v>
      </c>
      <c r="F26" s="28">
        <f t="shared" si="2"/>
        <v>0</v>
      </c>
      <c r="G26" s="19">
        <f t="shared" si="3"/>
        <v>0</v>
      </c>
    </row>
    <row r="27" spans="2:7" x14ac:dyDescent="0.25">
      <c r="B27" s="10" t="s">
        <v>13</v>
      </c>
      <c r="C27" s="12" t="s">
        <v>39</v>
      </c>
      <c r="D27" s="11">
        <v>960</v>
      </c>
      <c r="E27" s="18">
        <v>0</v>
      </c>
      <c r="F27" s="28">
        <f t="shared" si="2"/>
        <v>0</v>
      </c>
      <c r="G27" s="19">
        <f t="shared" si="3"/>
        <v>0</v>
      </c>
    </row>
    <row r="28" spans="2:7" x14ac:dyDescent="0.25">
      <c r="B28" s="10" t="s">
        <v>13</v>
      </c>
      <c r="C28" s="12" t="s">
        <v>40</v>
      </c>
      <c r="D28" s="11">
        <v>350</v>
      </c>
      <c r="E28" s="18">
        <v>0</v>
      </c>
      <c r="F28" s="28">
        <f t="shared" si="2"/>
        <v>0</v>
      </c>
      <c r="G28" s="19">
        <f>ROUNDUP(F28*D28,0)</f>
        <v>0</v>
      </c>
    </row>
    <row r="29" spans="2:7" x14ac:dyDescent="0.25">
      <c r="B29" s="10" t="s">
        <v>13</v>
      </c>
      <c r="C29" s="12" t="s">
        <v>41</v>
      </c>
      <c r="D29" s="11">
        <v>6530</v>
      </c>
      <c r="E29" s="18">
        <v>0</v>
      </c>
      <c r="F29" s="28">
        <f t="shared" si="2"/>
        <v>0</v>
      </c>
      <c r="G29" s="19">
        <f t="shared" si="3"/>
        <v>0</v>
      </c>
    </row>
    <row r="30" spans="2:7" x14ac:dyDescent="0.25">
      <c r="B30" s="10" t="s">
        <v>13</v>
      </c>
      <c r="C30" s="12" t="s">
        <v>42</v>
      </c>
      <c r="D30" s="11">
        <v>41910</v>
      </c>
      <c r="E30" s="18">
        <v>0</v>
      </c>
      <c r="F30" s="28">
        <f t="shared" si="2"/>
        <v>0</v>
      </c>
      <c r="G30" s="19">
        <f t="shared" si="3"/>
        <v>0</v>
      </c>
    </row>
    <row r="31" spans="2:7" x14ac:dyDescent="0.25">
      <c r="B31" s="10" t="s">
        <v>13</v>
      </c>
      <c r="C31" s="12" t="s">
        <v>43</v>
      </c>
      <c r="D31" s="11">
        <v>41910</v>
      </c>
      <c r="E31" s="18">
        <v>0</v>
      </c>
      <c r="F31" s="28">
        <f t="shared" si="2"/>
        <v>0</v>
      </c>
      <c r="G31" s="19">
        <f t="shared" si="3"/>
        <v>0</v>
      </c>
    </row>
    <row r="32" spans="2:7" x14ac:dyDescent="0.25">
      <c r="B32" s="10" t="s">
        <v>13</v>
      </c>
      <c r="C32" s="12" t="s">
        <v>83</v>
      </c>
      <c r="D32" s="11">
        <v>500</v>
      </c>
      <c r="E32" s="18">
        <v>0</v>
      </c>
      <c r="F32" s="28">
        <f t="shared" si="2"/>
        <v>0</v>
      </c>
      <c r="G32" s="19">
        <f t="shared" si="3"/>
        <v>0</v>
      </c>
    </row>
    <row r="33" spans="2:7" x14ac:dyDescent="0.25">
      <c r="B33" s="10" t="s">
        <v>13</v>
      </c>
      <c r="C33" s="12" t="s">
        <v>44</v>
      </c>
      <c r="D33" s="11">
        <v>84710</v>
      </c>
      <c r="E33" s="18">
        <v>0</v>
      </c>
      <c r="F33" s="28">
        <f t="shared" si="2"/>
        <v>0</v>
      </c>
      <c r="G33" s="19">
        <f t="shared" si="3"/>
        <v>0</v>
      </c>
    </row>
    <row r="34" spans="2:7" x14ac:dyDescent="0.25">
      <c r="B34" s="10" t="s">
        <v>13</v>
      </c>
      <c r="C34" s="13" t="s">
        <v>45</v>
      </c>
      <c r="D34" s="11">
        <v>3240</v>
      </c>
      <c r="E34" s="18">
        <v>0</v>
      </c>
      <c r="F34" s="28">
        <f t="shared" si="2"/>
        <v>0</v>
      </c>
      <c r="G34" s="19">
        <f t="shared" si="3"/>
        <v>0</v>
      </c>
    </row>
    <row r="35" spans="2:7" x14ac:dyDescent="0.25">
      <c r="B35" s="10" t="s">
        <v>13</v>
      </c>
      <c r="C35" s="13" t="s">
        <v>46</v>
      </c>
      <c r="D35" s="11">
        <v>510</v>
      </c>
      <c r="E35" s="18">
        <v>0</v>
      </c>
      <c r="F35" s="28">
        <f t="shared" si="2"/>
        <v>0</v>
      </c>
      <c r="G35" s="19">
        <f t="shared" si="3"/>
        <v>0</v>
      </c>
    </row>
    <row r="36" spans="2:7" x14ac:dyDescent="0.25">
      <c r="B36" s="10" t="s">
        <v>13</v>
      </c>
      <c r="C36" s="13" t="s">
        <v>50</v>
      </c>
      <c r="D36" s="11">
        <v>83720</v>
      </c>
      <c r="E36" s="18">
        <v>0</v>
      </c>
      <c r="F36" s="28">
        <f t="shared" si="2"/>
        <v>0</v>
      </c>
      <c r="G36" s="19">
        <f t="shared" si="3"/>
        <v>0</v>
      </c>
    </row>
    <row r="37" spans="2:7" x14ac:dyDescent="0.25">
      <c r="B37" s="10" t="s">
        <v>13</v>
      </c>
      <c r="C37" s="13" t="s">
        <v>85</v>
      </c>
      <c r="D37" s="11">
        <v>990</v>
      </c>
      <c r="E37" s="18">
        <v>0</v>
      </c>
      <c r="F37" s="28">
        <f t="shared" si="2"/>
        <v>0</v>
      </c>
      <c r="G37" s="19">
        <f>ROUNDUP(F37*D37,0)</f>
        <v>0</v>
      </c>
    </row>
    <row r="38" spans="2:7" x14ac:dyDescent="0.25">
      <c r="B38" s="10" t="s">
        <v>13</v>
      </c>
      <c r="C38" s="13" t="s">
        <v>47</v>
      </c>
      <c r="D38" s="11">
        <v>41910</v>
      </c>
      <c r="E38" s="18">
        <v>0</v>
      </c>
      <c r="F38" s="28">
        <f t="shared" si="2"/>
        <v>0</v>
      </c>
      <c r="G38" s="19">
        <f t="shared" si="3"/>
        <v>0</v>
      </c>
    </row>
    <row r="39" spans="2:7" x14ac:dyDescent="0.25">
      <c r="B39" s="10" t="s">
        <v>13</v>
      </c>
      <c r="C39" s="13" t="s">
        <v>51</v>
      </c>
      <c r="D39" s="11">
        <v>41910</v>
      </c>
      <c r="E39" s="18">
        <v>0</v>
      </c>
      <c r="F39" s="28">
        <f t="shared" si="2"/>
        <v>0</v>
      </c>
      <c r="G39" s="19">
        <f t="shared" si="3"/>
        <v>0</v>
      </c>
    </row>
    <row r="40" spans="2:7" x14ac:dyDescent="0.25">
      <c r="B40" s="10" t="s">
        <v>13</v>
      </c>
      <c r="C40" s="13" t="s">
        <v>84</v>
      </c>
      <c r="D40" s="11">
        <v>500</v>
      </c>
      <c r="E40" s="18">
        <v>0</v>
      </c>
      <c r="F40" s="28">
        <f t="shared" si="2"/>
        <v>0</v>
      </c>
      <c r="G40" s="19">
        <f t="shared" si="3"/>
        <v>0</v>
      </c>
    </row>
    <row r="41" spans="2:7" x14ac:dyDescent="0.25">
      <c r="B41" s="10" t="s">
        <v>13</v>
      </c>
      <c r="C41" s="13" t="s">
        <v>48</v>
      </c>
      <c r="D41" s="11">
        <v>41950</v>
      </c>
      <c r="E41" s="18">
        <v>0</v>
      </c>
      <c r="F41" s="28">
        <f t="shared" si="2"/>
        <v>0</v>
      </c>
      <c r="G41" s="19">
        <f t="shared" si="3"/>
        <v>0</v>
      </c>
    </row>
    <row r="42" spans="2:7" x14ac:dyDescent="0.25">
      <c r="B42" s="10" t="s">
        <v>13</v>
      </c>
      <c r="C42" s="13" t="s">
        <v>86</v>
      </c>
      <c r="D42" s="11">
        <v>500</v>
      </c>
      <c r="E42" s="18">
        <v>0</v>
      </c>
      <c r="F42" s="28">
        <f t="shared" si="2"/>
        <v>0</v>
      </c>
      <c r="G42" s="19">
        <f t="shared" si="3"/>
        <v>0</v>
      </c>
    </row>
    <row r="43" spans="2:7" x14ac:dyDescent="0.25">
      <c r="B43" s="10" t="s">
        <v>13</v>
      </c>
      <c r="C43" s="13" t="s">
        <v>54</v>
      </c>
      <c r="D43" s="11">
        <v>41910</v>
      </c>
      <c r="E43" s="18">
        <v>0</v>
      </c>
      <c r="F43" s="28">
        <f t="shared" si="2"/>
        <v>0</v>
      </c>
      <c r="G43" s="19">
        <f t="shared" si="3"/>
        <v>0</v>
      </c>
    </row>
    <row r="44" spans="2:7" x14ac:dyDescent="0.25">
      <c r="B44" s="10" t="s">
        <v>13</v>
      </c>
      <c r="C44" s="13" t="s">
        <v>54</v>
      </c>
      <c r="D44" s="11">
        <v>500</v>
      </c>
      <c r="E44" s="18">
        <v>0</v>
      </c>
      <c r="F44" s="28">
        <f t="shared" si="2"/>
        <v>0</v>
      </c>
      <c r="G44" s="19">
        <f t="shared" si="3"/>
        <v>0</v>
      </c>
    </row>
    <row r="45" spans="2:7" x14ac:dyDescent="0.25">
      <c r="B45" s="10" t="s">
        <v>13</v>
      </c>
      <c r="C45" s="13" t="s">
        <v>49</v>
      </c>
      <c r="D45" s="11">
        <v>17170</v>
      </c>
      <c r="E45" s="18">
        <v>0</v>
      </c>
      <c r="F45" s="28">
        <f t="shared" si="2"/>
        <v>0</v>
      </c>
      <c r="G45" s="19">
        <f t="shared" si="3"/>
        <v>0</v>
      </c>
    </row>
    <row r="46" spans="2:7" x14ac:dyDescent="0.25">
      <c r="B46" s="10" t="s">
        <v>13</v>
      </c>
      <c r="C46" s="13" t="s">
        <v>55</v>
      </c>
      <c r="D46" s="11">
        <v>500</v>
      </c>
      <c r="E46" s="18">
        <v>0</v>
      </c>
      <c r="F46" s="28">
        <f>E46*1.19</f>
        <v>0</v>
      </c>
      <c r="G46" s="19">
        <f>ROUNDUP(F46*D46,0)</f>
        <v>0</v>
      </c>
    </row>
    <row r="47" spans="2:7" x14ac:dyDescent="0.25">
      <c r="B47" s="10" t="s">
        <v>13</v>
      </c>
      <c r="C47" s="13" t="s">
        <v>56</v>
      </c>
      <c r="D47" s="11">
        <v>41950</v>
      </c>
      <c r="E47" s="18">
        <v>0</v>
      </c>
      <c r="F47" s="28">
        <f>E47*1.19</f>
        <v>0</v>
      </c>
      <c r="G47" s="19">
        <f>ROUNDUP(F47*D47,0)</f>
        <v>0</v>
      </c>
    </row>
    <row r="48" spans="2:7" x14ac:dyDescent="0.25">
      <c r="B48" s="10" t="s">
        <v>13</v>
      </c>
      <c r="C48" s="13" t="s">
        <v>57</v>
      </c>
      <c r="D48" s="11">
        <v>500</v>
      </c>
      <c r="E48" s="18">
        <v>0</v>
      </c>
      <c r="F48" s="28">
        <f>E48*1.19</f>
        <v>0</v>
      </c>
      <c r="G48" s="19">
        <f>ROUNDUP(F48*D48,0)</f>
        <v>0</v>
      </c>
    </row>
    <row r="49" spans="1:7" x14ac:dyDescent="0.25">
      <c r="B49" s="10" t="s">
        <v>13</v>
      </c>
      <c r="C49" s="13" t="s">
        <v>52</v>
      </c>
      <c r="D49" s="11">
        <v>6390</v>
      </c>
      <c r="E49" s="18">
        <v>0</v>
      </c>
      <c r="F49" s="28">
        <f t="shared" si="2"/>
        <v>0</v>
      </c>
      <c r="G49" s="19">
        <f t="shared" si="3"/>
        <v>0</v>
      </c>
    </row>
    <row r="50" spans="1:7" x14ac:dyDescent="0.25">
      <c r="B50" s="10" t="s">
        <v>13</v>
      </c>
      <c r="C50" s="13" t="s">
        <v>53</v>
      </c>
      <c r="D50" s="11">
        <v>260</v>
      </c>
      <c r="E50" s="18">
        <v>0</v>
      </c>
      <c r="F50" s="28">
        <f>E50*1.19</f>
        <v>0</v>
      </c>
      <c r="G50" s="19">
        <f t="shared" si="3"/>
        <v>0</v>
      </c>
    </row>
    <row r="51" spans="1:7" x14ac:dyDescent="0.25">
      <c r="B51" s="10" t="s">
        <v>13</v>
      </c>
      <c r="C51" s="13" t="s">
        <v>58</v>
      </c>
      <c r="D51" s="11">
        <v>41910</v>
      </c>
      <c r="E51" s="18">
        <v>0</v>
      </c>
      <c r="F51" s="28">
        <f t="shared" si="2"/>
        <v>0</v>
      </c>
      <c r="G51" s="19">
        <f t="shared" si="3"/>
        <v>0</v>
      </c>
    </row>
    <row r="52" spans="1:7" x14ac:dyDescent="0.25">
      <c r="B52" s="10" t="s">
        <v>13</v>
      </c>
      <c r="C52" s="13" t="s">
        <v>59</v>
      </c>
      <c r="D52" s="11">
        <v>500</v>
      </c>
      <c r="E52" s="18">
        <v>0</v>
      </c>
      <c r="F52" s="28">
        <f t="shared" si="2"/>
        <v>0</v>
      </c>
      <c r="G52" s="19">
        <f t="shared" si="3"/>
        <v>0</v>
      </c>
    </row>
    <row r="53" spans="1:7" x14ac:dyDescent="0.25">
      <c r="B53" s="10" t="s">
        <v>13</v>
      </c>
      <c r="C53" s="12" t="s">
        <v>60</v>
      </c>
      <c r="D53" s="11">
        <v>400000</v>
      </c>
      <c r="E53" s="18">
        <v>0</v>
      </c>
      <c r="F53" s="28">
        <f>E53*1.19</f>
        <v>0</v>
      </c>
      <c r="G53" s="19">
        <f t="shared" si="3"/>
        <v>0</v>
      </c>
    </row>
    <row r="54" spans="1:7" x14ac:dyDescent="0.25">
      <c r="B54" s="10" t="s">
        <v>13</v>
      </c>
      <c r="C54" s="12" t="s">
        <v>89</v>
      </c>
      <c r="D54" s="11">
        <v>439870</v>
      </c>
      <c r="E54" s="18">
        <v>0</v>
      </c>
      <c r="F54" s="28">
        <f t="shared" si="2"/>
        <v>0</v>
      </c>
      <c r="G54" s="19">
        <f t="shared" si="3"/>
        <v>0</v>
      </c>
    </row>
    <row r="55" spans="1:7" x14ac:dyDescent="0.25">
      <c r="B55" s="10" t="s">
        <v>13</v>
      </c>
      <c r="C55" s="12" t="s">
        <v>90</v>
      </c>
      <c r="D55" s="14">
        <f>84820/2</f>
        <v>42410</v>
      </c>
      <c r="E55" s="18">
        <v>0</v>
      </c>
      <c r="F55" s="28">
        <f t="shared" si="2"/>
        <v>0</v>
      </c>
      <c r="G55" s="19">
        <f t="shared" si="3"/>
        <v>0</v>
      </c>
    </row>
    <row r="56" spans="1:7" x14ac:dyDescent="0.25">
      <c r="B56" s="10" t="s">
        <v>13</v>
      </c>
      <c r="C56" s="12" t="s">
        <v>91</v>
      </c>
      <c r="D56" s="14">
        <f>84820/2</f>
        <v>42410</v>
      </c>
      <c r="E56" s="18">
        <v>0</v>
      </c>
      <c r="F56" s="28">
        <f>E56*1.19</f>
        <v>0</v>
      </c>
      <c r="G56" s="19">
        <f>ROUNDUP(F56*D56,0)</f>
        <v>0</v>
      </c>
    </row>
    <row r="57" spans="1:7" ht="30" customHeight="1" x14ac:dyDescent="0.25">
      <c r="B57" s="35" t="s">
        <v>18</v>
      </c>
      <c r="C57" s="35"/>
      <c r="D57" s="35"/>
      <c r="E57" s="35"/>
      <c r="F57" s="35"/>
      <c r="G57" s="20">
        <f>SUM(G6:G56)</f>
        <v>0</v>
      </c>
    </row>
    <row r="59" spans="1:7" x14ac:dyDescent="0.25">
      <c r="A59" s="7"/>
    </row>
    <row r="60" spans="1:7" x14ac:dyDescent="0.25">
      <c r="A60" s="7" t="s">
        <v>68</v>
      </c>
    </row>
  </sheetData>
  <mergeCells count="2">
    <mergeCell ref="B57:F57"/>
    <mergeCell ref="B3:G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2911-DB2C-411B-8221-2BE4098CFC70}">
  <dimension ref="A1:B3"/>
  <sheetViews>
    <sheetView workbookViewId="0">
      <selection activeCell="B11" sqref="B11"/>
    </sheetView>
  </sheetViews>
  <sheetFormatPr baseColWidth="10" defaultRowHeight="15" x14ac:dyDescent="0.25"/>
  <sheetData>
    <row r="1" spans="1:2" x14ac:dyDescent="0.25">
      <c r="A1" t="s">
        <v>1</v>
      </c>
      <c r="B1" s="1">
        <v>0.19</v>
      </c>
    </row>
    <row r="2" spans="1:2" x14ac:dyDescent="0.25">
      <c r="A2" t="s">
        <v>2</v>
      </c>
      <c r="B2" s="1">
        <v>0</v>
      </c>
    </row>
    <row r="3" spans="1:2" x14ac:dyDescent="0.25">
      <c r="B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Línea1</vt:lpstr>
      <vt:lpstr>Línea 2</vt:lpstr>
      <vt:lpstr>Línea 3</vt:lpstr>
      <vt:lpstr>base</vt:lpstr>
      <vt:lpstr>IMP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 Monsálvez</dc:creator>
  <cp:lastModifiedBy>Rodrigo Lea-Plaza Monsalvez</cp:lastModifiedBy>
  <cp:lastPrinted>2022-03-04T19:22:37Z</cp:lastPrinted>
  <dcterms:created xsi:type="dcterms:W3CDTF">2019-06-17T16:19:41Z</dcterms:created>
  <dcterms:modified xsi:type="dcterms:W3CDTF">2023-08-29T20:48:50Z</dcterms:modified>
</cp:coreProperties>
</file>